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23-1 кв." sheetId="2" r:id="rId1"/>
  </sheets>
  <calcPr calcId="152511"/>
</workbook>
</file>

<file path=xl/calcChain.xml><?xml version="1.0" encoding="utf-8"?>
<calcChain xmlns="http://schemas.openxmlformats.org/spreadsheetml/2006/main">
  <c r="F5" i="2" l="1"/>
  <c r="F31" i="2" l="1"/>
  <c r="F20" i="2"/>
  <c r="F15" i="2"/>
  <c r="F13" i="2" l="1"/>
  <c r="F6" i="2"/>
  <c r="G6" i="2" l="1"/>
  <c r="H6" i="2"/>
  <c r="H5" i="2" l="1"/>
  <c r="G5" i="2"/>
</calcChain>
</file>

<file path=xl/sharedStrings.xml><?xml version="1.0" encoding="utf-8"?>
<sst xmlns="http://schemas.openxmlformats.org/spreadsheetml/2006/main" count="184" uniqueCount="96">
  <si>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</si>
  <si>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</si>
  <si>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</si>
  <si>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</si>
  <si>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</si>
  <si>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</si>
  <si>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</si>
  <si>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</si>
  <si>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</si>
  <si>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Строительство и реконструкция объектов, в том числе: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</si>
  <si>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</si>
  <si>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</si>
  <si>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</si>
  <si>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</si>
  <si>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</si>
  <si>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</si>
  <si>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</si>
  <si>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</si>
  <si>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</si>
  <si>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</si>
  <si>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</si>
  <si>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</si>
  <si>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</si>
  <si>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</si>
  <si>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1.6</t>
  </si>
  <si>
    <t>км</t>
  </si>
  <si>
    <t>5.4</t>
  </si>
  <si>
    <t>5.6</t>
  </si>
  <si>
    <t>5.5</t>
  </si>
  <si>
    <t>4</t>
  </si>
  <si>
    <t>3.4</t>
  </si>
  <si>
    <t xml:space="preserve">км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</si>
  <si>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</si>
  <si>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</si>
  <si>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</si>
  <si>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</si>
  <si>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</si>
  <si>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Орналасқан орны  (ауданы)</t>
  </si>
  <si>
    <t>Орындалу сатысы</t>
  </si>
  <si>
    <t xml:space="preserve">Орындалу мерзімі </t>
  </si>
  <si>
    <t>Саны</t>
  </si>
  <si>
    <t>Инвестиция сомасы мың теңге</t>
  </si>
  <si>
    <t>дана</t>
  </si>
  <si>
    <t>жинақ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</si>
  <si>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</si>
  <si>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</si>
  <si>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>қызмет</t>
  </si>
  <si>
    <t>Жобалау-іздестіру жұмыстары, оның ішінде:</t>
  </si>
  <si>
    <t>БАРЛЫҒЫ:</t>
  </si>
  <si>
    <t>Ескірген жабдықтар мен ЭБЖ ауыстыру, оның ішінде:</t>
  </si>
  <si>
    <t xml:space="preserve">ТШС, ҮШС, КТШС жөндеу  </t>
  </si>
  <si>
    <t>"Заречная" ШС,  "Көктем" ШС ЗВУ ауыстыру</t>
  </si>
  <si>
    <t>Аккумулятор батареясын ауыстыру ( "Школьная", "Батыс", "Аэропорт" ШС)</t>
  </si>
  <si>
    <t xml:space="preserve">"ЦГПП-Батыс" 220 кВ ӘЖ-де оқшаулағыштарды ауыстыру  </t>
  </si>
  <si>
    <t>Қорғаныс терминалдарын ауыстыру</t>
  </si>
  <si>
    <t>10, 20 кВ желі бейтараптамасын ДГР арқылы "Заречная" ҚС жерге тұйықтау"</t>
  </si>
  <si>
    <t>Релелік қорғаныс, оның ішінде:</t>
  </si>
  <si>
    <t>ЭКЕАЖ орнатуды жобалау (пәтер бойынша, ҮОЕҚ, ЗТ)"</t>
  </si>
  <si>
    <t>"Алматы қ. МТЖФ-да ЭКЕАЖ есептеу құралдарын орнату "жобасын күрделі жөндеу, саны 1080пу в 158 ТП (бұрын 2015 жылы енгізілген)</t>
  </si>
  <si>
    <t>2014-2015 жылдары іске асырылған жобаның жеке секторының ЭКЕАЖ жүйесін 106 ТП жаңғырту.</t>
  </si>
  <si>
    <t xml:space="preserve">"Западная", "Аэропорт","Арман", "Восточная",Городская","Ики","Қараөткел", "Керамика", "Киров", "Промзона", "Центральная", "ПНФ","Степная", "Школьная","Южная" ШС АҮҚ дәнекерлеу бекеттерінің қуат көзіне күш беретін шкафтарын (20 дана) және аспалы жарықтандыру шкафтарын (58 дана) ауыстыру.  </t>
  </si>
  <si>
    <t xml:space="preserve"> "Арман" ШС қайта құру</t>
  </si>
  <si>
    <t>ҮШС, ТШС жабдықты ауыстыру</t>
  </si>
  <si>
    <t xml:space="preserve">ТШС  демонтаждау және жаңасын салу. </t>
  </si>
  <si>
    <t xml:space="preserve">10 кВ КЖ ауыстыру  </t>
  </si>
  <si>
    <t xml:space="preserve">0,4кВ КЖ ауыстыру  </t>
  </si>
  <si>
    <t xml:space="preserve">ӨОС-ға ауыстырып 10 кВ ӘЖ қайта жаңарту  (күрделі жөндеумен)    </t>
  </si>
  <si>
    <t xml:space="preserve"> ӨОС-ға ауыстырып 0,4 кВ ӘЖ қайта жаңарту  (күрделі жөндеумен)     </t>
  </si>
  <si>
    <t>ТШС, ҮШС-10/0,4 телемеханикасын енгізу</t>
  </si>
  <si>
    <t xml:space="preserve">Нұр-Сұлтан қ. энергия торабының аварияға қарсы автоматикасы    </t>
  </si>
  <si>
    <t>10, 20 кВ желі бейтараптамасын ДГР арқылы "Коктем " ШС және "Чубары " ШС жерге тұйықтау"</t>
  </si>
  <si>
    <t xml:space="preserve">95-ТШС-да саны 2933-ЕАҚ   "Жеке секторға және әуе кірістерін салмақ түсетін оқшауланған сымдарға (СТОС) жаңартып «Астана-Аймақтық Электржелілік Компаниясы» АҚ объектілеріне ЭКЕАЖ енгізу" жобасын күрделі жөндеуді жобалау (бұрын 2016 жылы енгізілген)  </t>
  </si>
  <si>
    <t xml:space="preserve">КТШС  демонтаждау және жаңа құрылысын жобалау. </t>
  </si>
  <si>
    <t>ТШС-да құрылғыларды ауыстыруды жобалау</t>
  </si>
  <si>
    <t>Сымды ССП ауыстыра отырып,10-0, 4 кВ ӘЖ реконструкциялауды жобалау</t>
  </si>
  <si>
    <t>жұмыс</t>
  </si>
  <si>
    <t>ЕҚ</t>
  </si>
  <si>
    <t>түзету</t>
  </si>
  <si>
    <t>қыркүйек</t>
  </si>
  <si>
    <t>желтоқсан</t>
  </si>
  <si>
    <t>Алматы,Байқоңыр,Есіл,Сарыарқа</t>
  </si>
  <si>
    <t>Есіл,Сарыарқа</t>
  </si>
  <si>
    <t>Сарыарқа</t>
  </si>
  <si>
    <t>Есіл</t>
  </si>
  <si>
    <t xml:space="preserve">Алматы  </t>
  </si>
  <si>
    <t>Байқоңыр</t>
  </si>
  <si>
    <t>Алматы</t>
  </si>
  <si>
    <t>Есіл, Сарыарқа</t>
  </si>
  <si>
    <t>Алматы, Сарыарқа</t>
  </si>
  <si>
    <t xml:space="preserve">АО "Астана-АЭК" АҚ-ның 2023 жылға арналған  II-тоқсанға бекітілген инвестициялық бағдарламасының орындалу барысы туралы ақпарат </t>
  </si>
  <si>
    <t>I I тоқсан</t>
  </si>
  <si>
    <t>түзету жасалды, шарт жасалды, жеткізілім күтілуде</t>
  </si>
  <si>
    <t>түзетулер енгізілді, жұмыстар басталды, жұмыстар өз күшімен орындалуда</t>
  </si>
  <si>
    <t>түзету жасалды, шарт жасалды, жұмыстар басталды</t>
  </si>
  <si>
    <t>түзету жасалды, шарт жасалды, жұмыстар жүргізілуде</t>
  </si>
  <si>
    <t>"Қараөткел, Комсомольский ЖМ-де "өзін-өзі қамтамасыз ететін оқшауланған сымдарға (ССП) 552 ПУ в 114 ТП мөлшерінде әуе кірмелерін жаңғырта отырып," Астана-АЭК"АҚ-ның жеке секторы мен объектілерін ЭКЕАЖ енгізу" күрделі жөндеу (бұрын 2015 жылы енгізілген).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</si>
</sst>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  <numFmt numFmtId="168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3">
    <xf numFmtId="0" fontId="0" fillId="0" borderId="0" xfId="0"/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/>
    <xf numFmtId="3" fontId="23" fillId="0" borderId="28" xfId="0" applyNumberFormat="1" applyFont="1" applyFill="1" applyBorder="1" applyAlignment="1">
      <alignment vertical="center" wrapText="1"/>
    </xf>
    <xf numFmtId="3" fontId="23" fillId="0" borderId="29" xfId="0" applyNumberFormat="1" applyFont="1" applyFill="1" applyBorder="1" applyAlignment="1">
      <alignment horizontal="left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horizontal="left"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3" fontId="23" fillId="15" borderId="28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2" fillId="15" borderId="10" xfId="134" applyNumberFormat="1" applyFont="1" applyFill="1" applyBorder="1" applyAlignment="1">
      <alignment horizontal="center" vertical="center"/>
    </xf>
    <xf numFmtId="0" fontId="22" fillId="15" borderId="10" xfId="23" applyFont="1" applyFill="1" applyBorder="1" applyAlignment="1">
      <alignment horizontal="center" vertical="center" wrapText="1"/>
    </xf>
    <xf numFmtId="167" fontId="22" fillId="15" borderId="10" xfId="23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3" fontId="22" fillId="15" borderId="22" xfId="23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7" xfId="0" applyNumberFormat="1" applyFont="1" applyFill="1" applyBorder="1" applyAlignment="1" applyProtection="1">
      <alignment horizontal="center" vertical="center" wrapText="1"/>
    </xf>
    <xf numFmtId="49" fontId="22" fillId="0" borderId="38" xfId="0" applyNumberFormat="1" applyFont="1" applyFill="1" applyBorder="1" applyAlignment="1" applyProtection="1">
      <alignment horizontal="center" vertical="center" wrapText="1"/>
    </xf>
    <xf numFmtId="49" fontId="23" fillId="0" borderId="36" xfId="0" applyNumberFormat="1" applyFont="1" applyFill="1" applyBorder="1" applyAlignment="1" applyProtection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34" xfId="0" applyNumberFormat="1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applyProtection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 applyProtection="1">
      <alignment vertical="center" wrapText="1"/>
    </xf>
    <xf numFmtId="0" fontId="22" fillId="0" borderId="26" xfId="0" applyNumberFormat="1" applyFont="1" applyFill="1" applyBorder="1" applyAlignment="1" applyProtection="1">
      <alignment vertical="center" wrapText="1"/>
    </xf>
    <xf numFmtId="0" fontId="23" fillId="0" borderId="27" xfId="0" applyNumberFormat="1" applyFont="1" applyFill="1" applyBorder="1" applyAlignment="1" applyProtection="1">
      <alignment horizontal="left" vertical="center" wrapText="1"/>
    </xf>
    <xf numFmtId="0" fontId="22" fillId="15" borderId="17" xfId="23" applyFont="1" applyFill="1" applyBorder="1" applyAlignment="1">
      <alignment vertical="center" wrapText="1"/>
    </xf>
    <xf numFmtId="0" fontId="22" fillId="15" borderId="17" xfId="23" applyFont="1" applyFill="1" applyBorder="1" applyAlignment="1">
      <alignment horizontal="left" vertical="center" wrapText="1"/>
    </xf>
    <xf numFmtId="0" fontId="22" fillId="15" borderId="17" xfId="23" applyNumberFormat="1" applyFont="1" applyFill="1" applyBorder="1" applyAlignment="1" applyProtection="1">
      <alignment horizontal="left" vertical="center" wrapText="1"/>
    </xf>
    <xf numFmtId="0" fontId="22" fillId="15" borderId="21" xfId="23" applyNumberFormat="1" applyFont="1" applyFill="1" applyBorder="1" applyAlignment="1" applyProtection="1">
      <alignment horizontal="left" vertical="center" wrapText="1"/>
    </xf>
    <xf numFmtId="0" fontId="22" fillId="15" borderId="13" xfId="23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15" borderId="25" xfId="23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center"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NumberFormat="1" applyFont="1" applyFill="1" applyBorder="1" applyAlignment="1" applyProtection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22" fillId="15" borderId="22" xfId="0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left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9" fontId="24" fillId="0" borderId="43" xfId="290" applyFont="1" applyFill="1" applyBorder="1"/>
    <xf numFmtId="0" fontId="22" fillId="0" borderId="25" xfId="0" applyNumberFormat="1" applyFont="1" applyFill="1" applyBorder="1" applyAlignment="1" applyProtection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15" borderId="22" xfId="0" applyNumberFormat="1" applyFont="1" applyFill="1" applyBorder="1" applyAlignment="1" applyProtection="1">
      <alignment horizontal="center" vertical="center" wrapText="1"/>
    </xf>
    <xf numFmtId="3" fontId="22" fillId="15" borderId="22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3" fontId="23" fillId="0" borderId="2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166" fontId="22" fillId="0" borderId="22" xfId="289" applyNumberFormat="1" applyFont="1" applyFill="1" applyBorder="1" applyAlignment="1">
      <alignment vertical="center" wrapText="1"/>
    </xf>
    <xf numFmtId="0" fontId="22" fillId="0" borderId="22" xfId="0" applyNumberFormat="1" applyFont="1" applyFill="1" applyBorder="1" applyAlignment="1" applyProtection="1">
      <alignment vertical="center" wrapText="1"/>
    </xf>
    <xf numFmtId="0" fontId="22" fillId="0" borderId="42" xfId="0" applyNumberFormat="1" applyFont="1" applyFill="1" applyBorder="1" applyAlignment="1" applyProtection="1">
      <alignment horizontal="left" vertical="center" wrapText="1"/>
    </xf>
    <xf numFmtId="3" fontId="29" fillId="15" borderId="43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5" xfId="0" applyNumberFormat="1" applyFont="1" applyFill="1" applyBorder="1" applyAlignment="1">
      <alignment vertical="center" wrapText="1"/>
    </xf>
    <xf numFmtId="0" fontId="22" fillId="0" borderId="44" xfId="0" applyNumberFormat="1" applyFont="1" applyFill="1" applyBorder="1" applyAlignment="1" applyProtection="1">
      <alignment horizontal="left" vertical="center" wrapText="1"/>
    </xf>
    <xf numFmtId="167" fontId="22" fillId="15" borderId="22" xfId="23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A12" zoomScaleNormal="100" zoomScaleSheetLayoutView="80" workbookViewId="0">
      <selection activeCell="C16" sqref="C16"/>
    </sheetView>
  </sheetViews>
  <sheetFormatPr defaultColWidth="9.140625" defaultRowHeight="18.75" x14ac:dyDescent="0.3"/>
  <cols>
    <col min="1" max="1" width="1.7109375" style="5" customWidth="1"/>
    <col min="2" max="2" width="5.7109375" style="31" customWidth="1"/>
    <col min="3" max="3" width="60.42578125" style="32" customWidth="1"/>
    <col min="4" max="4" width="8" style="31" customWidth="1"/>
    <col min="5" max="5" width="9.140625" style="5" customWidth="1"/>
    <col min="6" max="6" width="12.140625" style="33" customWidth="1"/>
    <col min="7" max="7" width="9" style="33" customWidth="1"/>
    <col min="8" max="8" width="12.42578125" style="33" customWidth="1"/>
    <col min="9" max="9" width="24.140625" style="5" customWidth="1"/>
    <col min="10" max="10" width="59.140625" style="8" customWidth="1"/>
    <col min="11" max="11" width="13.42578125" style="34" customWidth="1"/>
    <col min="12" max="16384" width="9.140625" style="5"/>
  </cols>
  <sheetData>
    <row r="1" spans="2:11" ht="20.25" x14ac:dyDescent="0.25">
      <c r="B1" s="108" t="s">
        <v>89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23.25" thickBot="1" x14ac:dyDescent="0.3">
      <c r="B2" s="6"/>
      <c r="C2" s="5"/>
      <c r="D2" s="6"/>
      <c r="E2" s="7"/>
      <c r="F2" s="7"/>
      <c r="G2" s="7"/>
      <c r="H2" s="7"/>
      <c r="K2" s="9" t="s">
        <v>90</v>
      </c>
    </row>
    <row r="3" spans="2:11" ht="15.75" customHeight="1" x14ac:dyDescent="0.25">
      <c r="B3" s="109" t="s">
        <v>32</v>
      </c>
      <c r="C3" s="111" t="s">
        <v>33</v>
      </c>
      <c r="D3" s="113" t="s">
        <v>34</v>
      </c>
      <c r="E3" s="115" t="s">
        <v>35</v>
      </c>
      <c r="F3" s="116"/>
      <c r="G3" s="117" t="s">
        <v>36</v>
      </c>
      <c r="H3" s="118"/>
      <c r="I3" s="119" t="s">
        <v>37</v>
      </c>
      <c r="J3" s="119" t="s">
        <v>38</v>
      </c>
      <c r="K3" s="121" t="s">
        <v>39</v>
      </c>
    </row>
    <row r="4" spans="2:11" ht="68.25" customHeight="1" thickBot="1" x14ac:dyDescent="0.3">
      <c r="B4" s="110"/>
      <c r="C4" s="112"/>
      <c r="D4" s="114"/>
      <c r="E4" s="39" t="s">
        <v>40</v>
      </c>
      <c r="F4" s="39" t="s">
        <v>41</v>
      </c>
      <c r="G4" s="39" t="s">
        <v>40</v>
      </c>
      <c r="H4" s="39" t="s">
        <v>41</v>
      </c>
      <c r="I4" s="120"/>
      <c r="J4" s="120"/>
      <c r="K4" s="122"/>
    </row>
    <row r="5" spans="2:11" ht="16.5" thickBot="1" x14ac:dyDescent="0.3">
      <c r="B5" s="48"/>
      <c r="C5" s="57" t="s">
        <v>48</v>
      </c>
      <c r="D5" s="24"/>
      <c r="E5" s="22"/>
      <c r="F5" s="22">
        <f>F6+F13+F15+F20+F31</f>
        <v>4515243.8233098816</v>
      </c>
      <c r="G5" s="22">
        <f>G6+G13+G15+G20+G31</f>
        <v>0</v>
      </c>
      <c r="H5" s="22">
        <f>H6+H13+H15+H20+H31</f>
        <v>0</v>
      </c>
      <c r="I5" s="23"/>
      <c r="J5" s="25"/>
      <c r="K5" s="26"/>
    </row>
    <row r="6" spans="2:11" ht="16.5" thickBot="1" x14ac:dyDescent="0.3">
      <c r="B6" s="49">
        <v>1</v>
      </c>
      <c r="C6" s="58" t="s">
        <v>49</v>
      </c>
      <c r="D6" s="17"/>
      <c r="E6" s="18"/>
      <c r="F6" s="18">
        <f>SUM(F7:F12)</f>
        <v>220777.46000000002</v>
      </c>
      <c r="G6" s="18">
        <f>SUM(G7:G12)</f>
        <v>0</v>
      </c>
      <c r="H6" s="18">
        <f>SUM(H7:H12)</f>
        <v>0</v>
      </c>
      <c r="I6" s="19"/>
      <c r="J6" s="20"/>
      <c r="K6" s="21"/>
    </row>
    <row r="7" spans="2:11" ht="31.5" x14ac:dyDescent="0.25">
      <c r="B7" s="50" t="s">
        <v>0</v>
      </c>
      <c r="C7" s="59" t="s">
        <v>50</v>
      </c>
      <c r="D7" s="75" t="s">
        <v>42</v>
      </c>
      <c r="E7" s="2">
        <v>50</v>
      </c>
      <c r="F7" s="41">
        <v>29789.4</v>
      </c>
      <c r="G7" s="2"/>
      <c r="H7" s="2"/>
      <c r="I7" s="15" t="s">
        <v>80</v>
      </c>
      <c r="J7" s="30" t="s">
        <v>92</v>
      </c>
      <c r="K7" s="35" t="s">
        <v>78</v>
      </c>
    </row>
    <row r="8" spans="2:11" ht="15.75" x14ac:dyDescent="0.25">
      <c r="B8" s="51" t="s">
        <v>1</v>
      </c>
      <c r="C8" s="60" t="s">
        <v>51</v>
      </c>
      <c r="D8" s="75" t="s">
        <v>43</v>
      </c>
      <c r="E8" s="3">
        <v>4</v>
      </c>
      <c r="F8" s="42">
        <v>52636.004000000001</v>
      </c>
      <c r="G8" s="3"/>
      <c r="H8" s="3"/>
      <c r="I8" s="12" t="s">
        <v>83</v>
      </c>
      <c r="J8" s="13" t="s">
        <v>91</v>
      </c>
      <c r="K8" s="35" t="s">
        <v>78</v>
      </c>
    </row>
    <row r="9" spans="2:11" ht="31.5" x14ac:dyDescent="0.25">
      <c r="B9" s="51" t="s">
        <v>2</v>
      </c>
      <c r="C9" s="60" t="s">
        <v>52</v>
      </c>
      <c r="D9" s="75" t="s">
        <v>43</v>
      </c>
      <c r="E9" s="3">
        <v>5</v>
      </c>
      <c r="F9" s="42">
        <v>38755.805999999997</v>
      </c>
      <c r="G9" s="3"/>
      <c r="H9" s="3"/>
      <c r="I9" s="15" t="s">
        <v>87</v>
      </c>
      <c r="J9" s="13" t="s">
        <v>91</v>
      </c>
      <c r="K9" s="35" t="s">
        <v>78</v>
      </c>
    </row>
    <row r="10" spans="2:11" ht="31.5" customHeight="1" x14ac:dyDescent="0.25">
      <c r="B10" s="51" t="s">
        <v>7</v>
      </c>
      <c r="C10" s="61" t="s">
        <v>44</v>
      </c>
      <c r="D10" s="75" t="s">
        <v>42</v>
      </c>
      <c r="E10" s="3">
        <v>20</v>
      </c>
      <c r="F10" s="41">
        <v>6317.9480000000003</v>
      </c>
      <c r="G10" s="3"/>
      <c r="H10" s="3"/>
      <c r="I10" s="15" t="s">
        <v>88</v>
      </c>
      <c r="J10" s="13" t="s">
        <v>91</v>
      </c>
      <c r="K10" s="35" t="s">
        <v>78</v>
      </c>
    </row>
    <row r="11" spans="2:11" ht="15.75" x14ac:dyDescent="0.25">
      <c r="B11" s="51" t="s">
        <v>8</v>
      </c>
      <c r="C11" s="61" t="s">
        <v>53</v>
      </c>
      <c r="D11" s="75" t="s">
        <v>42</v>
      </c>
      <c r="E11" s="3">
        <v>1750</v>
      </c>
      <c r="F11" s="41">
        <v>33080.091</v>
      </c>
      <c r="G11" s="3"/>
      <c r="H11" s="3"/>
      <c r="I11" s="13" t="s">
        <v>86</v>
      </c>
      <c r="J11" s="13" t="s">
        <v>77</v>
      </c>
      <c r="K11" s="35" t="s">
        <v>78</v>
      </c>
    </row>
    <row r="12" spans="2:11" ht="16.5" thickBot="1" x14ac:dyDescent="0.3">
      <c r="B12" s="51" t="s">
        <v>24</v>
      </c>
      <c r="C12" s="61" t="s">
        <v>54</v>
      </c>
      <c r="D12" s="75" t="s">
        <v>42</v>
      </c>
      <c r="E12" s="3">
        <v>100</v>
      </c>
      <c r="F12" s="41">
        <v>60198.211000000003</v>
      </c>
      <c r="G12" s="3"/>
      <c r="H12" s="3"/>
      <c r="I12" s="40" t="s">
        <v>83</v>
      </c>
      <c r="J12" s="13" t="s">
        <v>77</v>
      </c>
      <c r="K12" s="35" t="s">
        <v>78</v>
      </c>
    </row>
    <row r="13" spans="2:11" ht="16.5" thickBot="1" x14ac:dyDescent="0.3">
      <c r="B13" s="52" t="s">
        <v>3</v>
      </c>
      <c r="C13" s="58" t="s">
        <v>56</v>
      </c>
      <c r="D13" s="36"/>
      <c r="E13" s="18"/>
      <c r="F13" s="37">
        <f>F14</f>
        <v>517698.49086200964</v>
      </c>
      <c r="G13" s="37">
        <v>0</v>
      </c>
      <c r="H13" s="37">
        <v>0</v>
      </c>
      <c r="I13" s="29"/>
      <c r="J13" s="29"/>
      <c r="K13" s="38"/>
    </row>
    <row r="14" spans="2:11" ht="31.5" customHeight="1" thickBot="1" x14ac:dyDescent="0.3">
      <c r="B14" s="53" t="s">
        <v>4</v>
      </c>
      <c r="C14" s="62" t="s">
        <v>55</v>
      </c>
      <c r="D14" s="75" t="s">
        <v>42</v>
      </c>
      <c r="E14" s="4">
        <v>1</v>
      </c>
      <c r="F14" s="41">
        <v>517698.49086200964</v>
      </c>
      <c r="G14" s="4"/>
      <c r="H14" s="4"/>
      <c r="I14" s="40" t="s">
        <v>83</v>
      </c>
      <c r="J14" s="13" t="s">
        <v>77</v>
      </c>
      <c r="K14" s="35" t="s">
        <v>78</v>
      </c>
    </row>
    <row r="15" spans="2:11" ht="32.25" thickBot="1" x14ac:dyDescent="0.3">
      <c r="B15" s="52">
        <v>3</v>
      </c>
      <c r="C15" s="63" t="s">
        <v>45</v>
      </c>
      <c r="D15" s="17"/>
      <c r="E15" s="18"/>
      <c r="F15" s="18">
        <f>F16+F17+F18+F19</f>
        <v>1007018.853</v>
      </c>
      <c r="G15" s="18"/>
      <c r="H15" s="18"/>
      <c r="I15" s="19"/>
      <c r="J15" s="20"/>
      <c r="K15" s="21"/>
    </row>
    <row r="16" spans="2:11" ht="78.75" x14ac:dyDescent="0.25">
      <c r="B16" s="53" t="s">
        <v>5</v>
      </c>
      <c r="C16" s="101" t="s">
        <v>95</v>
      </c>
      <c r="D16" s="77" t="s">
        <v>76</v>
      </c>
      <c r="E16" s="69">
        <v>190</v>
      </c>
      <c r="F16" s="102">
        <v>39977</v>
      </c>
      <c r="G16" s="91"/>
      <c r="H16" s="91"/>
      <c r="I16" s="103" t="s">
        <v>83</v>
      </c>
      <c r="J16" s="104" t="s">
        <v>93</v>
      </c>
      <c r="K16" s="72" t="s">
        <v>78</v>
      </c>
    </row>
    <row r="17" spans="2:11" ht="45.75" customHeight="1" x14ac:dyDescent="0.25">
      <c r="B17" s="50" t="s">
        <v>6</v>
      </c>
      <c r="C17" s="61" t="s">
        <v>57</v>
      </c>
      <c r="D17" s="75" t="s">
        <v>76</v>
      </c>
      <c r="E17" s="43">
        <v>10000</v>
      </c>
      <c r="F17" s="41">
        <v>636153.14899999998</v>
      </c>
      <c r="G17" s="10"/>
      <c r="H17" s="10"/>
      <c r="I17" s="15" t="s">
        <v>82</v>
      </c>
      <c r="J17" s="13" t="s">
        <v>77</v>
      </c>
      <c r="K17" s="35" t="s">
        <v>78</v>
      </c>
    </row>
    <row r="18" spans="2:11" ht="47.25" x14ac:dyDescent="0.25">
      <c r="B18" s="53" t="s">
        <v>20</v>
      </c>
      <c r="C18" s="61" t="s">
        <v>58</v>
      </c>
      <c r="D18" s="75" t="s">
        <v>76</v>
      </c>
      <c r="E18" s="44">
        <v>412</v>
      </c>
      <c r="F18" s="41">
        <v>49315.726000000002</v>
      </c>
      <c r="G18" s="10"/>
      <c r="H18" s="10"/>
      <c r="I18" s="15" t="s">
        <v>84</v>
      </c>
      <c r="J18" s="13" t="s">
        <v>77</v>
      </c>
      <c r="K18" s="35" t="s">
        <v>78</v>
      </c>
    </row>
    <row r="19" spans="2:11" ht="32.25" thickBot="1" x14ac:dyDescent="0.3">
      <c r="B19" s="50" t="s">
        <v>30</v>
      </c>
      <c r="C19" s="105" t="s">
        <v>59</v>
      </c>
      <c r="D19" s="78" t="s">
        <v>76</v>
      </c>
      <c r="E19" s="106">
        <v>463</v>
      </c>
      <c r="F19" s="47">
        <v>281572.978</v>
      </c>
      <c r="G19" s="92"/>
      <c r="H19" s="1"/>
      <c r="I19" s="100" t="s">
        <v>80</v>
      </c>
      <c r="J19" s="107" t="s">
        <v>77</v>
      </c>
      <c r="K19" s="82" t="s">
        <v>78</v>
      </c>
    </row>
    <row r="20" spans="2:11" ht="32.25" thickBot="1" x14ac:dyDescent="0.3">
      <c r="B20" s="52" t="s">
        <v>29</v>
      </c>
      <c r="C20" s="83" t="s">
        <v>9</v>
      </c>
      <c r="D20" s="84"/>
      <c r="E20" s="85"/>
      <c r="F20" s="80">
        <f>F21+F22+F23+F24+F25+F26+F27+F28+F29+F30</f>
        <v>2642909.6791345607</v>
      </c>
      <c r="G20" s="80"/>
      <c r="H20" s="80"/>
      <c r="I20" s="86"/>
      <c r="J20" s="81"/>
      <c r="K20" s="79"/>
    </row>
    <row r="21" spans="2:11" ht="94.5" x14ac:dyDescent="0.25">
      <c r="B21" s="54" t="s">
        <v>10</v>
      </c>
      <c r="C21" s="97" t="s">
        <v>60</v>
      </c>
      <c r="D21" s="77" t="s">
        <v>42</v>
      </c>
      <c r="E21" s="69">
        <v>78</v>
      </c>
      <c r="F21" s="70">
        <v>10889.281000000001</v>
      </c>
      <c r="G21" s="69"/>
      <c r="H21" s="98"/>
      <c r="I21" s="87" t="s">
        <v>80</v>
      </c>
      <c r="J21" s="71" t="s">
        <v>77</v>
      </c>
      <c r="K21" s="72" t="s">
        <v>79</v>
      </c>
    </row>
    <row r="22" spans="2:11" ht="15.75" x14ac:dyDescent="0.25">
      <c r="B22" s="51" t="s">
        <v>11</v>
      </c>
      <c r="C22" s="60" t="s">
        <v>61</v>
      </c>
      <c r="D22" s="76" t="s">
        <v>75</v>
      </c>
      <c r="E22" s="3">
        <v>1</v>
      </c>
      <c r="F22" s="41">
        <v>549465.505</v>
      </c>
      <c r="G22" s="3"/>
      <c r="H22" s="27"/>
      <c r="I22" s="11" t="s">
        <v>85</v>
      </c>
      <c r="J22" s="11" t="s">
        <v>77</v>
      </c>
      <c r="K22" s="14" t="s">
        <v>79</v>
      </c>
    </row>
    <row r="23" spans="2:11" ht="15.75" x14ac:dyDescent="0.25">
      <c r="B23" s="51" t="s">
        <v>12</v>
      </c>
      <c r="C23" s="60" t="s">
        <v>62</v>
      </c>
      <c r="D23" s="75" t="s">
        <v>42</v>
      </c>
      <c r="E23" s="3">
        <v>9</v>
      </c>
      <c r="F23" s="41">
        <v>175981.04500000001</v>
      </c>
      <c r="G23" s="3"/>
      <c r="H23" s="27"/>
      <c r="I23" s="11" t="s">
        <v>83</v>
      </c>
      <c r="J23" s="11" t="s">
        <v>94</v>
      </c>
      <c r="K23" s="14" t="s">
        <v>79</v>
      </c>
    </row>
    <row r="24" spans="2:11" ht="15.75" x14ac:dyDescent="0.25">
      <c r="B24" s="51" t="s">
        <v>13</v>
      </c>
      <c r="C24" s="60" t="s">
        <v>63</v>
      </c>
      <c r="D24" s="75" t="s">
        <v>42</v>
      </c>
      <c r="E24" s="3">
        <v>2</v>
      </c>
      <c r="F24" s="41">
        <v>43184.536</v>
      </c>
      <c r="G24" s="3"/>
      <c r="H24" s="27"/>
      <c r="I24" s="11" t="s">
        <v>84</v>
      </c>
      <c r="J24" s="11" t="s">
        <v>77</v>
      </c>
      <c r="K24" s="14" t="s">
        <v>79</v>
      </c>
    </row>
    <row r="25" spans="2:11" ht="15.75" x14ac:dyDescent="0.25">
      <c r="B25" s="51" t="s">
        <v>14</v>
      </c>
      <c r="C25" s="60" t="s">
        <v>64</v>
      </c>
      <c r="D25" s="16" t="s">
        <v>31</v>
      </c>
      <c r="E25" s="46">
        <v>9.4060000000000006</v>
      </c>
      <c r="F25" s="41">
        <v>864029.17099999997</v>
      </c>
      <c r="G25" s="3"/>
      <c r="H25" s="27"/>
      <c r="I25" s="11" t="s">
        <v>83</v>
      </c>
      <c r="J25" s="11" t="s">
        <v>93</v>
      </c>
      <c r="K25" s="14" t="s">
        <v>79</v>
      </c>
    </row>
    <row r="26" spans="2:11" ht="15.75" x14ac:dyDescent="0.25">
      <c r="B26" s="51" t="s">
        <v>15</v>
      </c>
      <c r="C26" s="60" t="s">
        <v>65</v>
      </c>
      <c r="D26" s="16" t="s">
        <v>25</v>
      </c>
      <c r="E26" s="46">
        <v>7.6050000000000004</v>
      </c>
      <c r="F26" s="41">
        <v>117658.674</v>
      </c>
      <c r="G26" s="3"/>
      <c r="H26" s="27"/>
      <c r="I26" s="11" t="s">
        <v>82</v>
      </c>
      <c r="J26" s="11" t="s">
        <v>77</v>
      </c>
      <c r="K26" s="14" t="s">
        <v>79</v>
      </c>
    </row>
    <row r="27" spans="2:11" ht="31.5" x14ac:dyDescent="0.25">
      <c r="B27" s="51" t="s">
        <v>16</v>
      </c>
      <c r="C27" s="60" t="s">
        <v>66</v>
      </c>
      <c r="D27" s="16" t="s">
        <v>25</v>
      </c>
      <c r="E27" s="45">
        <v>23.45</v>
      </c>
      <c r="F27" s="41">
        <v>85789.4</v>
      </c>
      <c r="G27" s="3"/>
      <c r="H27" s="27"/>
      <c r="I27" s="15" t="s">
        <v>80</v>
      </c>
      <c r="J27" s="11" t="s">
        <v>92</v>
      </c>
      <c r="K27" s="14" t="s">
        <v>79</v>
      </c>
    </row>
    <row r="28" spans="2:11" ht="31.5" x14ac:dyDescent="0.25">
      <c r="B28" s="53" t="s">
        <v>17</v>
      </c>
      <c r="C28" s="60" t="s">
        <v>67</v>
      </c>
      <c r="D28" s="16" t="s">
        <v>25</v>
      </c>
      <c r="E28" s="45">
        <v>26.03</v>
      </c>
      <c r="F28" s="41">
        <v>108428.4</v>
      </c>
      <c r="G28" s="3"/>
      <c r="H28" s="27"/>
      <c r="I28" s="15" t="s">
        <v>80</v>
      </c>
      <c r="J28" s="11" t="s">
        <v>92</v>
      </c>
      <c r="K28" s="14" t="s">
        <v>79</v>
      </c>
    </row>
    <row r="29" spans="2:11" ht="31.5" x14ac:dyDescent="0.25">
      <c r="B29" s="51" t="s">
        <v>18</v>
      </c>
      <c r="C29" s="60" t="s">
        <v>68</v>
      </c>
      <c r="D29" s="75" t="s">
        <v>42</v>
      </c>
      <c r="E29" s="3">
        <v>17</v>
      </c>
      <c r="F29" s="41">
        <v>85815.632344660495</v>
      </c>
      <c r="G29" s="3"/>
      <c r="H29" s="27"/>
      <c r="I29" s="15" t="s">
        <v>80</v>
      </c>
      <c r="J29" s="11" t="s">
        <v>77</v>
      </c>
      <c r="K29" s="14" t="s">
        <v>79</v>
      </c>
    </row>
    <row r="30" spans="2:11" ht="32.25" thickBot="1" x14ac:dyDescent="0.3">
      <c r="B30" s="51" t="s">
        <v>19</v>
      </c>
      <c r="C30" s="88" t="s">
        <v>69</v>
      </c>
      <c r="D30" s="89" t="s">
        <v>75</v>
      </c>
      <c r="E30" s="1">
        <v>1</v>
      </c>
      <c r="F30" s="47">
        <v>601668.0347899003</v>
      </c>
      <c r="G30" s="90"/>
      <c r="H30" s="99"/>
      <c r="I30" s="100" t="s">
        <v>80</v>
      </c>
      <c r="J30" s="28" t="s">
        <v>77</v>
      </c>
      <c r="K30" s="82" t="s">
        <v>79</v>
      </c>
    </row>
    <row r="31" spans="2:11" ht="16.5" thickBot="1" x14ac:dyDescent="0.3">
      <c r="B31" s="49">
        <v>5</v>
      </c>
      <c r="C31" s="93" t="s">
        <v>47</v>
      </c>
      <c r="D31" s="94"/>
      <c r="E31" s="22"/>
      <c r="F31" s="22">
        <f>F32+F33+F34+F35+F36+F37</f>
        <v>126839.340313312</v>
      </c>
      <c r="G31" s="22"/>
      <c r="H31" s="22"/>
      <c r="I31" s="95"/>
      <c r="J31" s="96"/>
      <c r="K31" s="74"/>
    </row>
    <row r="32" spans="2:11" ht="31.5" x14ac:dyDescent="0.25">
      <c r="B32" s="73" t="s">
        <v>21</v>
      </c>
      <c r="C32" s="68" t="s">
        <v>72</v>
      </c>
      <c r="D32" s="77" t="s">
        <v>46</v>
      </c>
      <c r="E32" s="69">
        <v>1</v>
      </c>
      <c r="F32" s="70">
        <v>808.8</v>
      </c>
      <c r="G32" s="69"/>
      <c r="H32" s="69"/>
      <c r="I32" s="71" t="s">
        <v>80</v>
      </c>
      <c r="J32" s="71" t="s">
        <v>94</v>
      </c>
      <c r="K32" s="72" t="s">
        <v>79</v>
      </c>
    </row>
    <row r="33" spans="2:11" ht="31.5" x14ac:dyDescent="0.25">
      <c r="B33" s="55" t="s">
        <v>22</v>
      </c>
      <c r="C33" s="64" t="s">
        <v>73</v>
      </c>
      <c r="D33" s="75" t="s">
        <v>46</v>
      </c>
      <c r="E33" s="3">
        <v>1</v>
      </c>
      <c r="F33" s="41">
        <v>16953.84</v>
      </c>
      <c r="G33" s="3"/>
      <c r="H33" s="3"/>
      <c r="I33" s="11" t="s">
        <v>80</v>
      </c>
      <c r="J33" s="11" t="s">
        <v>94</v>
      </c>
      <c r="K33" s="14" t="s">
        <v>79</v>
      </c>
    </row>
    <row r="34" spans="2:11" ht="31.5" x14ac:dyDescent="0.25">
      <c r="B34" s="55" t="s">
        <v>23</v>
      </c>
      <c r="C34" s="65" t="s">
        <v>70</v>
      </c>
      <c r="D34" s="75" t="s">
        <v>46</v>
      </c>
      <c r="E34" s="3">
        <v>1</v>
      </c>
      <c r="F34" s="41">
        <v>23409.530313312</v>
      </c>
      <c r="G34" s="3"/>
      <c r="H34" s="3"/>
      <c r="I34" s="11" t="s">
        <v>81</v>
      </c>
      <c r="J34" s="11" t="s">
        <v>94</v>
      </c>
      <c r="K34" s="14" t="s">
        <v>79</v>
      </c>
    </row>
    <row r="35" spans="2:11" ht="78.75" x14ac:dyDescent="0.25">
      <c r="B35" s="55" t="s">
        <v>26</v>
      </c>
      <c r="C35" s="65" t="s">
        <v>71</v>
      </c>
      <c r="D35" s="75" t="s">
        <v>46</v>
      </c>
      <c r="E35" s="3">
        <v>1</v>
      </c>
      <c r="F35" s="41">
        <v>1781.58</v>
      </c>
      <c r="G35" s="3"/>
      <c r="H35" s="3"/>
      <c r="I35" s="11" t="s">
        <v>80</v>
      </c>
      <c r="J35" s="11" t="s">
        <v>77</v>
      </c>
      <c r="K35" s="14" t="s">
        <v>79</v>
      </c>
    </row>
    <row r="36" spans="2:11" ht="31.5" x14ac:dyDescent="0.25">
      <c r="B36" s="55" t="s">
        <v>28</v>
      </c>
      <c r="C36" s="66" t="s">
        <v>57</v>
      </c>
      <c r="D36" s="75" t="s">
        <v>46</v>
      </c>
      <c r="E36" s="3">
        <v>1</v>
      </c>
      <c r="F36" s="41">
        <v>40019.839999999997</v>
      </c>
      <c r="G36" s="3"/>
      <c r="H36" s="3"/>
      <c r="I36" s="11" t="s">
        <v>80</v>
      </c>
      <c r="J36" s="11" t="s">
        <v>77</v>
      </c>
      <c r="K36" s="14" t="s">
        <v>79</v>
      </c>
    </row>
    <row r="37" spans="2:11" ht="32.25" thickBot="1" x14ac:dyDescent="0.3">
      <c r="B37" s="56" t="s">
        <v>27</v>
      </c>
      <c r="C37" s="67" t="s">
        <v>74</v>
      </c>
      <c r="D37" s="78" t="s">
        <v>46</v>
      </c>
      <c r="E37" s="1">
        <v>1</v>
      </c>
      <c r="F37" s="47">
        <v>43865.75</v>
      </c>
      <c r="G37" s="1"/>
      <c r="H37" s="1"/>
      <c r="I37" s="28" t="s">
        <v>80</v>
      </c>
      <c r="J37" s="28" t="s">
        <v>77</v>
      </c>
      <c r="K37" s="82" t="s">
        <v>79</v>
      </c>
    </row>
  </sheetData>
  <mergeCells count="9">
    <mergeCell ref="B1:K1"/>
    <mergeCell ref="B3:B4"/>
    <mergeCell ref="C3:C4"/>
    <mergeCell ref="D3:D4"/>
    <mergeCell ref="E3:F3"/>
    <mergeCell ref="G3:H3"/>
    <mergeCell ref="I3:I4"/>
    <mergeCell ref="J3:J4"/>
    <mergeCell ref="K3:K4"/>
  </mergeCells>
  <pageMargins left="0.16" right="0.11" top="0.22" bottom="0.21" header="0.16" footer="0.16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2023-07-03T05:05:24Z</dcterms:modified>
</cp:coreProperties>
</file>